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0515" windowHeight="97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4" i="1"/>
  <c r="F6"/>
  <c r="G6" s="1"/>
  <c r="K2" s="1"/>
  <c r="C6"/>
  <c r="D6" s="1"/>
  <c r="F5"/>
  <c r="G5" s="1"/>
  <c r="C5"/>
  <c r="D5" s="1"/>
  <c r="F4"/>
  <c r="G4" s="1"/>
  <c r="C4"/>
  <c r="D4" s="1"/>
  <c r="F3"/>
  <c r="G3" s="1"/>
  <c r="C3"/>
  <c r="D3" s="1"/>
  <c r="K6" l="1"/>
  <c r="K8" s="1"/>
</calcChain>
</file>

<file path=xl/sharedStrings.xml><?xml version="1.0" encoding="utf-8"?>
<sst xmlns="http://schemas.openxmlformats.org/spreadsheetml/2006/main" count="23" uniqueCount="21">
  <si>
    <t>r</t>
  </si>
  <si>
    <t>r^3</t>
  </si>
  <si>
    <t>T</t>
  </si>
  <si>
    <t>T^2</t>
  </si>
  <si>
    <t>(J.D.)</t>
  </si>
  <si>
    <t>(m)</t>
  </si>
  <si>
    <t>(m^3)</t>
  </si>
  <si>
    <t>(days)</t>
  </si>
  <si>
    <t>(sec)</t>
  </si>
  <si>
    <t>(s^2)</t>
  </si>
  <si>
    <t>Slope of line = 3E15</t>
  </si>
  <si>
    <t>Io</t>
  </si>
  <si>
    <t>Europa</t>
  </si>
  <si>
    <t>Ganymede</t>
  </si>
  <si>
    <t>Callisto</t>
  </si>
  <si>
    <t>M (calc) =</t>
  </si>
  <si>
    <t xml:space="preserve">M (accepted) =  </t>
  </si>
  <si>
    <t xml:space="preserve">% error = </t>
  </si>
  <si>
    <t>4p2/G=</t>
  </si>
  <si>
    <r>
      <t>Slope = GM/4</t>
    </r>
    <r>
      <rPr>
        <b/>
        <sz val="16"/>
        <color theme="9" tint="-0.249977111117893"/>
        <rFont val="Symbol"/>
        <family val="1"/>
        <charset val="2"/>
      </rPr>
      <t>p</t>
    </r>
    <r>
      <rPr>
        <b/>
        <vertAlign val="superscript"/>
        <sz val="16"/>
        <color theme="9" tint="-0.249977111117893"/>
        <rFont val="Symbol"/>
        <family val="1"/>
        <charset val="2"/>
      </rPr>
      <t>2</t>
    </r>
  </si>
  <si>
    <r>
      <t>Therefore, M = Slope*4</t>
    </r>
    <r>
      <rPr>
        <b/>
        <sz val="16"/>
        <color theme="9" tint="-0.249977111117893"/>
        <rFont val="Symbol"/>
        <family val="1"/>
        <charset val="2"/>
      </rPr>
      <t>p</t>
    </r>
    <r>
      <rPr>
        <b/>
        <vertAlign val="superscript"/>
        <sz val="16"/>
        <color theme="9" tint="-0.249977111117893"/>
        <rFont val="Calibri"/>
        <family val="2"/>
        <scheme val="minor"/>
      </rPr>
      <t>2</t>
    </r>
    <r>
      <rPr>
        <b/>
        <sz val="16"/>
        <color theme="9" tint="-0.249977111117893"/>
        <rFont val="Calibri"/>
        <family val="2"/>
        <scheme val="minor"/>
      </rPr>
      <t>/G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</si>
</sst>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3" tint="0.39997558519241921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6"/>
      <color theme="9" tint="-0.249977111117893"/>
      <name val="Symbol"/>
      <family val="1"/>
      <charset val="2"/>
    </font>
    <font>
      <b/>
      <vertAlign val="superscript"/>
      <sz val="16"/>
      <color theme="9" tint="-0.249977111117893"/>
      <name val="Symbol"/>
      <family val="1"/>
      <charset val="2"/>
    </font>
    <font>
      <b/>
      <vertAlign val="superscript"/>
      <sz val="16"/>
      <color theme="9" tint="-0.249977111117893"/>
      <name val="Calibri"/>
      <family val="2"/>
      <scheme val="minor"/>
    </font>
    <font>
      <b/>
      <sz val="16"/>
      <color rgb="FF66FF33"/>
      <name val="Calibri"/>
      <family val="2"/>
      <scheme val="minor"/>
    </font>
    <font>
      <sz val="16"/>
      <color rgb="FF92D05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6"/>
      <color rgb="FFFA04D7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rgb="FF00FFFF"/>
      <name val="Calibri"/>
      <family val="2"/>
      <scheme val="minor"/>
    </font>
    <font>
      <b/>
      <sz val="16"/>
      <color rgb="FFFFFF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11" fontId="3" fillId="0" borderId="0" xfId="0" applyNumberFormat="1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33"/>
      <color rgb="FFFA04D7"/>
      <color rgb="FF00FFFF"/>
      <color rgb="FFE20071"/>
      <color rgb="FFFF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v>R^3 versus T^2</c:v>
          </c:tx>
          <c:spPr>
            <a:ln w="28575">
              <a:noFill/>
            </a:ln>
          </c:spPr>
          <c:trendline>
            <c:trendlineType val="linear"/>
            <c:intercept val="0"/>
            <c:dispEq val="1"/>
            <c:trendlineLbl>
              <c:layout/>
              <c:numFmt formatCode="General" sourceLinked="0"/>
            </c:trendlineLbl>
          </c:trendline>
          <c:xVal>
            <c:numRef>
              <c:f>Sheet1!$G$3:$G$6</c:f>
              <c:numCache>
                <c:formatCode>General</c:formatCode>
                <c:ptCount val="4"/>
                <c:pt idx="0">
                  <c:v>35887756083.609596</c:v>
                </c:pt>
                <c:pt idx="1">
                  <c:v>95204139230.822403</c:v>
                </c:pt>
                <c:pt idx="2">
                  <c:v>385909318656</c:v>
                </c:pt>
                <c:pt idx="3">
                  <c:v>2140143914589.9177</c:v>
                </c:pt>
              </c:numCache>
            </c:numRef>
          </c:xVal>
          <c:yVal>
            <c:numRef>
              <c:f>Sheet1!$D$3:$D$6</c:f>
              <c:numCache>
                <c:formatCode>General</c:formatCode>
                <c:ptCount val="4"/>
                <c:pt idx="0">
                  <c:v>7.5071338681625003E+25</c:v>
                </c:pt>
                <c:pt idx="1">
                  <c:v>2.9401329623737499E+26</c:v>
                </c:pt>
                <c:pt idx="2">
                  <c:v>1.263494916395712E+27</c:v>
                </c:pt>
                <c:pt idx="3">
                  <c:v>6.8599086771240879E+27</c:v>
                </c:pt>
              </c:numCache>
            </c:numRef>
          </c:yVal>
        </c:ser>
        <c:axId val="57785728"/>
        <c:axId val="57796096"/>
      </c:scatterChart>
      <c:valAx>
        <c:axId val="577857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 T^2 (s^2)</a:t>
                </a:r>
              </a:p>
            </c:rich>
          </c:tx>
          <c:layout/>
        </c:title>
        <c:numFmt formatCode="General" sourceLinked="1"/>
        <c:tickLblPos val="nextTo"/>
        <c:crossAx val="57796096"/>
        <c:crosses val="autoZero"/>
        <c:crossBetween val="midCat"/>
      </c:valAx>
      <c:valAx>
        <c:axId val="5779609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R^3 (m^3)</a:t>
                </a:r>
              </a:p>
            </c:rich>
          </c:tx>
          <c:layout/>
        </c:title>
        <c:numFmt formatCode="General" sourceLinked="1"/>
        <c:tickLblPos val="nextTo"/>
        <c:crossAx val="5778572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6</xdr:row>
      <xdr:rowOff>123825</xdr:rowOff>
    </xdr:from>
    <xdr:to>
      <xdr:col>6</xdr:col>
      <xdr:colOff>466725</xdr:colOff>
      <xdr:row>21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>
      <selection activeCell="A12" sqref="A12"/>
    </sheetView>
  </sheetViews>
  <sheetFormatPr defaultRowHeight="21"/>
  <cols>
    <col min="1" max="1" width="18.7109375" style="1" bestFit="1" customWidth="1"/>
    <col min="2" max="2" width="12.28515625" style="1" bestFit="1" customWidth="1"/>
    <col min="3" max="3" width="17.140625" style="1" bestFit="1" customWidth="1"/>
    <col min="4" max="4" width="18.5703125" style="1" bestFit="1" customWidth="1"/>
    <col min="5" max="5" width="14" style="1" bestFit="1" customWidth="1"/>
    <col min="6" max="7" width="18.85546875" style="1" bestFit="1" customWidth="1"/>
    <col min="8" max="10" width="9.140625" style="1"/>
    <col min="11" max="11" width="18.5703125" style="1" bestFit="1" customWidth="1"/>
    <col min="12" max="12" width="10.5703125" style="1" bestFit="1" customWidth="1"/>
    <col min="13" max="13" width="16.85546875" style="1" bestFit="1" customWidth="1"/>
    <col min="14" max="16384" width="9.140625" style="1"/>
  </cols>
  <sheetData>
    <row r="1" spans="1:13">
      <c r="B1" s="6" t="s">
        <v>0</v>
      </c>
      <c r="C1" s="6" t="s">
        <v>0</v>
      </c>
      <c r="D1" s="6" t="s">
        <v>1</v>
      </c>
      <c r="E1" s="6" t="s">
        <v>2</v>
      </c>
      <c r="F1" s="6" t="s">
        <v>2</v>
      </c>
      <c r="G1" s="6" t="s">
        <v>3</v>
      </c>
    </row>
    <row r="2" spans="1:13"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J2" s="7" t="s">
        <v>10</v>
      </c>
      <c r="K2" s="8">
        <f>SLOPE(D3:D6,G3:G6)</f>
        <v>3213442929073889.5</v>
      </c>
    </row>
    <row r="3" spans="1:13">
      <c r="A3" s="9" t="s">
        <v>11</v>
      </c>
      <c r="B3" s="1">
        <v>2.95</v>
      </c>
      <c r="C3" s="1">
        <f>B3*143000000</f>
        <v>421850000</v>
      </c>
      <c r="D3" s="1">
        <f>C3^3</f>
        <v>7.5071338681625003E+25</v>
      </c>
      <c r="E3" s="1">
        <v>2.1926000000000001</v>
      </c>
      <c r="F3" s="1">
        <f>E3*24*3600</f>
        <v>189440.63999999998</v>
      </c>
      <c r="G3" s="1">
        <f>F3^2</f>
        <v>35887756083.609596</v>
      </c>
      <c r="L3" s="5"/>
      <c r="M3" s="5"/>
    </row>
    <row r="4" spans="1:13" ht="23.25">
      <c r="A4" s="10" t="s">
        <v>12</v>
      </c>
      <c r="B4" s="1">
        <v>4.6500000000000004</v>
      </c>
      <c r="C4" s="1">
        <f t="shared" ref="C4:C6" si="0">B4*143000000</f>
        <v>664950000</v>
      </c>
      <c r="D4" s="1">
        <f t="shared" ref="D4:D6" si="1">C4^3</f>
        <v>2.9401329623737499E+26</v>
      </c>
      <c r="E4" s="1">
        <v>3.5712000000000002</v>
      </c>
      <c r="F4" s="1">
        <f t="shared" ref="F4:F6" si="2">E4*24*3600</f>
        <v>308551.67999999999</v>
      </c>
      <c r="G4" s="1">
        <f t="shared" ref="G4:G6" si="3">F4^2</f>
        <v>95204139230.822403</v>
      </c>
      <c r="I4" s="3" t="s">
        <v>19</v>
      </c>
      <c r="J4" s="3"/>
      <c r="K4" s="3"/>
      <c r="L4" s="5" t="s">
        <v>18</v>
      </c>
      <c r="M4" s="5">
        <f>(4*PI()^2)/(0.0000000000667)</f>
        <v>591880323903.40979</v>
      </c>
    </row>
    <row r="5" spans="1:13" ht="23.25">
      <c r="A5" s="11" t="s">
        <v>13</v>
      </c>
      <c r="B5" s="1">
        <v>7.56</v>
      </c>
      <c r="C5" s="1">
        <f t="shared" si="0"/>
        <v>1081080000</v>
      </c>
      <c r="D5" s="1">
        <f t="shared" si="1"/>
        <v>1.263494916395712E+27</v>
      </c>
      <c r="E5" s="1">
        <v>7.19</v>
      </c>
      <c r="F5" s="1">
        <f t="shared" si="2"/>
        <v>621216</v>
      </c>
      <c r="G5" s="1">
        <f t="shared" si="3"/>
        <v>385909318656</v>
      </c>
      <c r="I5" s="3" t="s">
        <v>20</v>
      </c>
      <c r="J5" s="3"/>
      <c r="K5" s="3"/>
    </row>
    <row r="6" spans="1:13">
      <c r="A6" s="12" t="s">
        <v>14</v>
      </c>
      <c r="B6" s="1">
        <v>13.2873</v>
      </c>
      <c r="C6" s="1">
        <f t="shared" si="0"/>
        <v>1900083900</v>
      </c>
      <c r="D6" s="1">
        <f t="shared" si="1"/>
        <v>6.8599086771240879E+27</v>
      </c>
      <c r="E6" s="1">
        <v>16.931979999999999</v>
      </c>
      <c r="F6" s="1">
        <f t="shared" si="2"/>
        <v>1462923.0720000002</v>
      </c>
      <c r="G6" s="1">
        <f t="shared" si="3"/>
        <v>2140143914589.9177</v>
      </c>
      <c r="I6" s="3" t="s">
        <v>15</v>
      </c>
      <c r="J6" s="3"/>
      <c r="K6" s="3">
        <f>K2*M4</f>
        <v>1.9019736417053755E+27</v>
      </c>
    </row>
    <row r="7" spans="1:13">
      <c r="I7" s="3" t="s">
        <v>16</v>
      </c>
      <c r="J7" s="3"/>
      <c r="K7" s="4">
        <v>1.8985999999999999E+27</v>
      </c>
    </row>
    <row r="8" spans="1:13">
      <c r="I8" s="3"/>
      <c r="J8" s="3" t="s">
        <v>17</v>
      </c>
      <c r="K8" s="3">
        <f>((K6-K7)/K7)*100</f>
        <v>0.17769101998185774</v>
      </c>
    </row>
  </sheetData>
  <pageMargins left="0.7" right="0.7" top="0.75" bottom="0.75" header="0.3" footer="0.3"/>
  <pageSetup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Mooshie</dc:creator>
  <cp:lastModifiedBy>Mooshie</cp:lastModifiedBy>
  <cp:lastPrinted>2011-03-28T23:02:59Z</cp:lastPrinted>
  <dcterms:created xsi:type="dcterms:W3CDTF">2011-03-27T21:17:59Z</dcterms:created>
  <dcterms:modified xsi:type="dcterms:W3CDTF">2011-03-28T23:04:27Z</dcterms:modified>
</cp:coreProperties>
</file>